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5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</sheets>
  <definedNames>
    <definedName name="_xlnm.Print_Area" localSheetId="3">'бер'!$A$1:$AG$99</definedName>
    <definedName name="_xlnm.Print_Area" localSheetId="4">'квіт'!$A$1:$AG$99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</definedNames>
  <calcPr fullCalcOnLoad="1"/>
</workbook>
</file>

<file path=xl/sharedStrings.xml><?xml version="1.0" encoding="utf-8"?>
<sst xmlns="http://schemas.openxmlformats.org/spreadsheetml/2006/main" count="624" uniqueCount="62">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</sst>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53" sqref="N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51445.200000000004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2075.8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151397.5</v>
      </c>
      <c r="C9" s="24">
        <f t="shared" si="0"/>
        <v>55187.8</v>
      </c>
      <c r="D9" s="24">
        <f t="shared" si="0"/>
        <v>11191.1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71481.1</v>
      </c>
      <c r="AG9" s="50">
        <f>AG10+AG15+AG24+AG33+AG47+AG52+AG54+AG61+AG62+AG71+AG72+AG76+AG88+AG81+AG83+AG82+AG69+AG89+AG91+AG90+AG70+AG40+AG92</f>
        <v>135104.19999999995</v>
      </c>
      <c r="AH9" s="49"/>
      <c r="AI9" s="49"/>
    </row>
    <row r="10" spans="1:33" ht="15.75">
      <c r="A10" s="4" t="s">
        <v>4</v>
      </c>
      <c r="B10" s="22">
        <v>4868.4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1764</v>
      </c>
      <c r="AG10" s="27">
        <f>B10+C10-AF10</f>
        <v>6335.599999999999</v>
      </c>
    </row>
    <row r="11" spans="1:33" ht="15.75">
      <c r="A11" s="3" t="s">
        <v>5</v>
      </c>
      <c r="B11" s="22">
        <v>4203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1374.9</v>
      </c>
      <c r="AG11" s="27">
        <f>B11+C11-AF11</f>
        <v>4663.700000000001</v>
      </c>
    </row>
    <row r="12" spans="1:33" ht="15.75">
      <c r="A12" s="3" t="s">
        <v>2</v>
      </c>
      <c r="B12" s="36">
        <v>107.7</v>
      </c>
      <c r="C12" s="22">
        <v>601</v>
      </c>
      <c r="D12" s="22"/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157.2</v>
      </c>
      <c r="AG12" s="27">
        <f>B12+C12-AF12</f>
        <v>551.5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557.6999999999996</v>
      </c>
      <c r="C14" s="22">
        <f t="shared" si="2"/>
        <v>794.5999999999999</v>
      </c>
      <c r="D14" s="22">
        <f t="shared" si="2"/>
        <v>10.200000000000001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231.9</v>
      </c>
      <c r="AG14" s="27">
        <f>AG10-AG11-AG12-AG13</f>
        <v>1120.3999999999987</v>
      </c>
    </row>
    <row r="15" spans="1:33" ht="15" customHeight="1">
      <c r="A15" s="4" t="s">
        <v>6</v>
      </c>
      <c r="B15" s="22">
        <v>43479.3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14687.8</v>
      </c>
      <c r="AG15" s="27">
        <f aca="true" t="shared" si="3" ref="AG15:AG31">B15+C15-AF15</f>
        <v>43706.2</v>
      </c>
    </row>
    <row r="16" spans="1:34" s="70" customFormat="1" ht="15" customHeight="1">
      <c r="A16" s="65" t="s">
        <v>46</v>
      </c>
      <c r="B16" s="66">
        <v>23103.4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7823.2</v>
      </c>
      <c r="AG16" s="71">
        <f t="shared" si="3"/>
        <v>16135.7</v>
      </c>
      <c r="AH16" s="75"/>
    </row>
    <row r="17" spans="1:34" ht="15.75">
      <c r="A17" s="3" t="s">
        <v>5</v>
      </c>
      <c r="B17" s="22">
        <f>35472-1930.3</f>
        <v>33541.7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10217.9</v>
      </c>
      <c r="AG17" s="27">
        <f t="shared" si="3"/>
        <v>24749.6</v>
      </c>
      <c r="AH17" s="6"/>
    </row>
    <row r="18" spans="1:33" ht="15.75">
      <c r="A18" s="3" t="s">
        <v>3</v>
      </c>
      <c r="B18" s="22">
        <v>13.6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1.9</v>
      </c>
      <c r="AG18" s="27">
        <f t="shared" si="3"/>
        <v>22.1</v>
      </c>
    </row>
    <row r="19" spans="1:33" ht="15.75">
      <c r="A19" s="3" t="s">
        <v>1</v>
      </c>
      <c r="B19" s="22">
        <v>3609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895.2</v>
      </c>
      <c r="AG19" s="27">
        <f t="shared" si="3"/>
        <v>6360.8</v>
      </c>
    </row>
    <row r="20" spans="1:33" ht="15.75">
      <c r="A20" s="3" t="s">
        <v>2</v>
      </c>
      <c r="B20" s="22">
        <f>1246.2+1930.3</f>
        <v>3176.5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2490.5</v>
      </c>
      <c r="AG20" s="27">
        <f t="shared" si="3"/>
        <v>7542.5</v>
      </c>
    </row>
    <row r="21" spans="1:33" ht="15.75">
      <c r="A21" s="3" t="s">
        <v>17</v>
      </c>
      <c r="B21" s="22">
        <v>1199.7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361.2</v>
      </c>
      <c r="AG21" s="27">
        <f t="shared" si="3"/>
        <v>1138.5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1938.8000000000054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721.1000000000014</v>
      </c>
      <c r="AG23" s="27">
        <f t="shared" si="3"/>
        <v>3892.700000000006</v>
      </c>
    </row>
    <row r="24" spans="1:33" ht="15" customHeight="1">
      <c r="A24" s="4" t="s">
        <v>7</v>
      </c>
      <c r="B24" s="22">
        <v>22106.2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8191</v>
      </c>
      <c r="AG24" s="27">
        <f t="shared" si="3"/>
        <v>18811.5</v>
      </c>
    </row>
    <row r="25" spans="1:34" s="70" customFormat="1" ht="15" customHeight="1">
      <c r="A25" s="65" t="s">
        <v>47</v>
      </c>
      <c r="B25" s="66">
        <v>20729.1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7976.5</v>
      </c>
      <c r="AG25" s="71">
        <f t="shared" si="3"/>
        <v>15604.899999999998</v>
      </c>
      <c r="AH25" s="75"/>
    </row>
    <row r="26" spans="1:34" ht="15.75">
      <c r="A26" s="3" t="s">
        <v>5</v>
      </c>
      <c r="B26" s="22">
        <v>15810.5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6209</v>
      </c>
      <c r="AG26" s="27">
        <f t="shared" si="3"/>
        <v>10896.7</v>
      </c>
      <c r="AH26" s="6"/>
    </row>
    <row r="27" spans="1:33" ht="15.75">
      <c r="A27" s="3" t="s">
        <v>3</v>
      </c>
      <c r="B27" s="22">
        <v>2805.4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403.90000000000003</v>
      </c>
      <c r="AG27" s="27">
        <f t="shared" si="3"/>
        <v>3781.2999999999997</v>
      </c>
    </row>
    <row r="28" spans="1:33" ht="15.75">
      <c r="A28" s="3" t="s">
        <v>1</v>
      </c>
      <c r="B28" s="22">
        <v>341.6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64.80000000000001</v>
      </c>
      <c r="AG28" s="27">
        <f t="shared" si="3"/>
        <v>339.1</v>
      </c>
    </row>
    <row r="29" spans="1:33" ht="15.75">
      <c r="A29" s="3" t="s">
        <v>2</v>
      </c>
      <c r="B29" s="22">
        <v>2552.4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1205.3000000000002</v>
      </c>
      <c r="AG29" s="27">
        <f t="shared" si="3"/>
        <v>3049.3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108.9</v>
      </c>
      <c r="AG30" s="27">
        <f t="shared" si="3"/>
        <v>46.79999999999998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462.30000000000064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199.09999999999988</v>
      </c>
      <c r="AG32" s="27">
        <f>AG24-AG26-AG27-AG28-AG29-AG30-AG31</f>
        <v>698.3</v>
      </c>
    </row>
    <row r="33" spans="1:33" ht="15" customHeight="1">
      <c r="A33" s="4" t="s">
        <v>8</v>
      </c>
      <c r="B33" s="22">
        <v>386.6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59.400000000000006</v>
      </c>
      <c r="AG33" s="27">
        <f aca="true" t="shared" si="6" ref="AG33:AG38">B33+C33-AF33</f>
        <v>490.4</v>
      </c>
    </row>
    <row r="34" spans="1:33" ht="15.75">
      <c r="A34" s="3" t="s">
        <v>5</v>
      </c>
      <c r="B34" s="22">
        <v>147.6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41.4</v>
      </c>
      <c r="AG34" s="27">
        <f t="shared" si="6"/>
        <v>113.5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v>54.1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12.6</v>
      </c>
      <c r="AG36" s="27">
        <f t="shared" si="6"/>
        <v>173.3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19.00000000000003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5.400000000000004</v>
      </c>
      <c r="AG39" s="27">
        <f>AG33-AG34-AG36-AG38-AG35-AG37</f>
        <v>37.69999999999996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280.1</v>
      </c>
      <c r="AG40" s="27">
        <f aca="true" t="shared" si="8" ref="AG40:AG45">B40+C40-AF40</f>
        <v>461.9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239.4</v>
      </c>
      <c r="AG41" s="27">
        <f t="shared" si="8"/>
        <v>366.1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22.3</v>
      </c>
      <c r="AG44" s="27">
        <f t="shared" si="8"/>
        <v>35.099999999999994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11.400000000000006</v>
      </c>
      <c r="AG46" s="27">
        <f>AG40-AG41-AG42-AG43-AG44-AG45</f>
        <v>58.19999999999996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343.8</v>
      </c>
      <c r="AG47" s="27">
        <f>B47+C47-AF47</f>
        <v>1358.8999999999999</v>
      </c>
    </row>
    <row r="48" spans="1:33" ht="15.75">
      <c r="A48" s="3" t="s">
        <v>5</v>
      </c>
      <c r="B48" s="22">
        <v>31.2</v>
      </c>
      <c r="C48" s="22">
        <v>29.6</v>
      </c>
      <c r="D48" s="22">
        <v>15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</v>
      </c>
      <c r="AG48" s="27">
        <f>B48+C48-AF48</f>
        <v>45.8</v>
      </c>
    </row>
    <row r="49" spans="1:33" ht="15.75">
      <c r="A49" s="3" t="s">
        <v>17</v>
      </c>
      <c r="B49" s="22">
        <v>765.2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288.3</v>
      </c>
      <c r="AG49" s="27">
        <f>B49+C49-AF49</f>
        <v>891.6000000000001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209.4999999999999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40.500000000000014</v>
      </c>
      <c r="AG51" s="27">
        <f>AG47-AG49-AG48</f>
        <v>421.4999999999997</v>
      </c>
    </row>
    <row r="52" spans="1:33" ht="15" customHeight="1">
      <c r="A52" s="4" t="s">
        <v>0</v>
      </c>
      <c r="B52" s="22">
        <v>8801.5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2825.5</v>
      </c>
      <c r="AG52" s="27">
        <f aca="true" t="shared" si="12" ref="AG52:AG59">B52+C52-AF52</f>
        <v>12163.2</v>
      </c>
    </row>
    <row r="53" spans="1:33" ht="15" customHeight="1">
      <c r="A53" s="3" t="s">
        <v>2</v>
      </c>
      <c r="B53" s="22">
        <v>446.7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232.39999999999998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2368.6000000000004</v>
      </c>
      <c r="AG54" s="22">
        <f t="shared" si="12"/>
        <v>3573.2</v>
      </c>
      <c r="AH54" s="6"/>
    </row>
    <row r="55" spans="1:34" ht="15.75">
      <c r="A55" s="3" t="s">
        <v>5</v>
      </c>
      <c r="B55" s="22">
        <f>2953.4+46.2</f>
        <v>2999.6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1385.3000000000002</v>
      </c>
      <c r="AG55" s="22">
        <f t="shared" si="12"/>
        <v>1850.1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50.29999999999999</v>
      </c>
      <c r="AG57" s="22">
        <f t="shared" si="12"/>
        <v>633.7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1198.9000000000003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933.0000000000002</v>
      </c>
      <c r="AG60" s="22">
        <f>AG54-AG55-AG57-AG59-AG56-AG58</f>
        <v>1084.3</v>
      </c>
    </row>
    <row r="61" spans="1:33" ht="15" customHeight="1">
      <c r="A61" s="4" t="s">
        <v>10</v>
      </c>
      <c r="B61" s="22">
        <v>70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44.1</v>
      </c>
      <c r="AG61" s="22">
        <f aca="true" t="shared" si="15" ref="AG61:AG67">B61+C61-AF61</f>
        <v>95.20000000000002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669.9000000000001</v>
      </c>
      <c r="AG62" s="22">
        <f t="shared" si="15"/>
        <v>1774.7999999999997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301</v>
      </c>
      <c r="AG63" s="22">
        <f t="shared" si="15"/>
        <v>927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24.7</v>
      </c>
      <c r="AG65" s="22">
        <f t="shared" si="15"/>
        <v>34.7</v>
      </c>
      <c r="AH65" s="6"/>
    </row>
    <row r="66" spans="1:33" ht="15.75">
      <c r="A66" s="3" t="s">
        <v>2</v>
      </c>
      <c r="B66" s="22">
        <v>79.1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28.3</v>
      </c>
      <c r="AG66" s="22">
        <f t="shared" si="15"/>
        <v>200.6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315.9</v>
      </c>
      <c r="AG68" s="22">
        <f>AG62-AG63-AG66-AG67-AG65-AG64</f>
        <v>612.4999999999997</v>
      </c>
    </row>
    <row r="69" spans="1:33" ht="31.5">
      <c r="A69" s="4" t="s">
        <v>32</v>
      </c>
      <c r="B69" s="22">
        <f>926.5+4172.4</f>
        <v>5098.9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3036.2000000000003</v>
      </c>
      <c r="AG69" s="30">
        <f aca="true" t="shared" si="17" ref="AG69:AG92">B69+C69-AF69</f>
        <v>2200.6999999999994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1000.8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174.99999999999997</v>
      </c>
      <c r="AG72" s="30">
        <f t="shared" si="17"/>
        <v>2186.3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300.6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46.1</v>
      </c>
      <c r="AG76" s="30">
        <f t="shared" si="17"/>
        <v>547.6999999999999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45.7</v>
      </c>
      <c r="AG77" s="30">
        <f t="shared" si="17"/>
        <v>33.69999999999999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2094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2114.7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</f>
        <v>6351.7</v>
      </c>
      <c r="C89" s="22">
        <v>4546.4</v>
      </c>
      <c r="D89" s="22"/>
      <c r="E89" s="22">
        <v>100</v>
      </c>
      <c r="F89" s="22">
        <v>568</v>
      </c>
      <c r="G89" s="22">
        <v>805.6</v>
      </c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3176.3</v>
      </c>
      <c r="AG89" s="22">
        <f t="shared" si="17"/>
        <v>7721.799999999998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v>46708.3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33811.200000000004</v>
      </c>
      <c r="AG92" s="22">
        <f t="shared" si="17"/>
        <v>29145.299999999996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151397.5</v>
      </c>
      <c r="C94" s="42">
        <f t="shared" si="18"/>
        <v>55187.8</v>
      </c>
      <c r="D94" s="42">
        <f t="shared" si="18"/>
        <v>11191.1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71481.1</v>
      </c>
      <c r="AG94" s="58">
        <f>AG10+AG15+AG24+AG33+AG47+AG52+AG54+AG61+AG62+AG69+AG71+AG72+AG76+AG81+AG82+AG83+AG88+AG89+AG90+AG91+AG70+AG40+AG92</f>
        <v>135104.19999999995</v>
      </c>
    </row>
    <row r="95" spans="1:33" ht="15.75">
      <c r="A95" s="3" t="s">
        <v>5</v>
      </c>
      <c r="B95" s="22">
        <f aca="true" t="shared" si="19" ref="B95:AD95">B11+B17+B26+B34+B55+B63+B73+B41+B77+B48</f>
        <v>58537.89999999999</v>
      </c>
      <c r="C95" s="22">
        <f t="shared" si="19"/>
        <v>4955.6</v>
      </c>
      <c r="D95" s="22">
        <f t="shared" si="19"/>
        <v>23.4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19829.600000000006</v>
      </c>
      <c r="AG95" s="27">
        <f>B95+C95-AF95</f>
        <v>43663.89999999998</v>
      </c>
    </row>
    <row r="96" spans="1:33" ht="15.75">
      <c r="A96" s="3" t="s">
        <v>2</v>
      </c>
      <c r="B96" s="22">
        <f aca="true" t="shared" si="20" ref="B96:AD96">B12+B20+B29+B36+B57+B66+B44+B80+B74+B53</f>
        <v>6529.3</v>
      </c>
      <c r="C96" s="22">
        <f t="shared" si="20"/>
        <v>10745.7</v>
      </c>
      <c r="D96" s="22">
        <f t="shared" si="20"/>
        <v>4.5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4512.800000000001</v>
      </c>
      <c r="AG96" s="27">
        <f>B96+C96-AF96</f>
        <v>12762.199999999999</v>
      </c>
    </row>
    <row r="97" spans="1:33" ht="15.75">
      <c r="A97" s="3" t="s">
        <v>3</v>
      </c>
      <c r="B97" s="22">
        <f aca="true" t="shared" si="21" ref="B97:AA97">B18+B27+B42+B64+B78</f>
        <v>2899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405.8</v>
      </c>
      <c r="AG97" s="27">
        <f>B97+C97-AF97</f>
        <v>3883.3999999999996</v>
      </c>
    </row>
    <row r="98" spans="1:33" ht="15.75">
      <c r="A98" s="3" t="s">
        <v>1</v>
      </c>
      <c r="B98" s="22">
        <f aca="true" t="shared" si="22" ref="B98:AD98">B19+B28+B65+B35+B43+B56+B79</f>
        <v>4154.3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991.7</v>
      </c>
      <c r="AG98" s="27">
        <f>B98+C98-AF98</f>
        <v>6903.000000000001</v>
      </c>
    </row>
    <row r="99" spans="1:33" ht="15.75">
      <c r="A99" s="3" t="s">
        <v>17</v>
      </c>
      <c r="B99" s="22">
        <f aca="true" t="shared" si="23" ref="B99:AD99">B21+B30+B49+B37+B58+B13+B75</f>
        <v>2192.9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758.4000000000001</v>
      </c>
      <c r="AG99" s="27">
        <f>B99+C99-AF99</f>
        <v>2382.6</v>
      </c>
    </row>
    <row r="100" spans="1:33" ht="12.75">
      <c r="A100" s="1" t="s">
        <v>41</v>
      </c>
      <c r="B100" s="2">
        <f aca="true" t="shared" si="24" ref="B100:AD100">B94-B95-B96-B97-B98-B99</f>
        <v>77084.1</v>
      </c>
      <c r="C100" s="2">
        <f t="shared" si="24"/>
        <v>33407.8</v>
      </c>
      <c r="D100" s="2">
        <f t="shared" si="24"/>
        <v>10826.000000000002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>
        <f t="shared" si="24"/>
        <v>0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44982.799999999996</v>
      </c>
      <c r="AG100" s="2">
        <f>AG94-AG95-AG96-AG97-AG98-AG99</f>
        <v>65509.099999999984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2016-05-19T10:41:40Z</cp:lastPrinted>
  <dcterms:created xsi:type="dcterms:W3CDTF">2002-11-05T08:53:00Z</dcterms:created>
  <dcterms:modified xsi:type="dcterms:W3CDTF">2016-05-20T05:09:53Z</dcterms:modified>
  <cp:category/>
  <cp:version/>
  <cp:contentType/>
  <cp:contentStatus/>
</cp:coreProperties>
</file>